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0" windowWidth="10305" windowHeight="8550" activeTab="0"/>
  </bookViews>
  <sheets>
    <sheet name="Attivo" sheetId="1" r:id="rId1"/>
    <sheet name="Passivo" sheetId="2" r:id="rId2"/>
  </sheets>
  <definedNames/>
  <calcPr fullCalcOnLoad="1"/>
</workbook>
</file>

<file path=xl/sharedStrings.xml><?xml version="1.0" encoding="utf-8"?>
<sst xmlns="http://schemas.openxmlformats.org/spreadsheetml/2006/main" count="140" uniqueCount="139">
  <si>
    <t>. Assicurazioni</t>
  </si>
  <si>
    <t>. Rimborsi</t>
  </si>
  <si>
    <t>ORDINE DEI GEOLOGI DELLA LOMBARDIA</t>
  </si>
  <si>
    <t>RENDICONTO FINANZIARIO</t>
  </si>
  <si>
    <t>Cap.</t>
  </si>
  <si>
    <t>descrizione</t>
  </si>
  <si>
    <t>consuntivo</t>
  </si>
  <si>
    <t>preventivo</t>
  </si>
  <si>
    <t>scostamento</t>
  </si>
  <si>
    <t>note</t>
  </si>
  <si>
    <t>ENTRATE</t>
  </si>
  <si>
    <t>A 1.1</t>
  </si>
  <si>
    <t>Contributi</t>
  </si>
  <si>
    <t>. Albo professionale</t>
  </si>
  <si>
    <t>. Elenco speciale</t>
  </si>
  <si>
    <t>. Iscriz.Albo</t>
  </si>
  <si>
    <t>. Iscriz.Elenco Spec.</t>
  </si>
  <si>
    <t>. Tassa iscrizione Albo</t>
  </si>
  <si>
    <t>. Tassa iscr. Elenco spec.le</t>
  </si>
  <si>
    <t>A 1.2</t>
  </si>
  <si>
    <t>Entrate per servizi</t>
  </si>
  <si>
    <t>. Pareri di congruità</t>
  </si>
  <si>
    <t>. Cerficati,timbri e tessere</t>
  </si>
  <si>
    <t>A 1.3</t>
  </si>
  <si>
    <t>Entrate straordinarie</t>
  </si>
  <si>
    <t>. Contributi di terzi</t>
  </si>
  <si>
    <t>. Contributi pubblicazioni CNG</t>
  </si>
  <si>
    <t>. Pubblicità</t>
  </si>
  <si>
    <t>. Abbonamenti e arretrati</t>
  </si>
  <si>
    <t>. Tariffari</t>
  </si>
  <si>
    <t>. Atti convegni</t>
  </si>
  <si>
    <t>. Rimborso spese legali</t>
  </si>
  <si>
    <t>. Altri proventi</t>
  </si>
  <si>
    <t>A 1.4</t>
  </si>
  <si>
    <t>Entrate finanziarie</t>
  </si>
  <si>
    <t>. Interessi attivi bancari</t>
  </si>
  <si>
    <t>. Interessi attivi c/c postale</t>
  </si>
  <si>
    <t>A 2</t>
  </si>
  <si>
    <t>Entrate in conto capitale</t>
  </si>
  <si>
    <t>A 2.1 Vendita mobili e attrez.</t>
  </si>
  <si>
    <t>A 3</t>
  </si>
  <si>
    <t>Entrate partite di giro</t>
  </si>
  <si>
    <t>A 3.1 Quote da restituire</t>
  </si>
  <si>
    <t>TOTALE ENTRATE</t>
  </si>
  <si>
    <t>ORDINE DEI GEOLOGI DELLA LOMBARDIA</t>
  </si>
  <si>
    <t>RENDICONTO FINANZIARIO</t>
  </si>
  <si>
    <t>Cap.</t>
  </si>
  <si>
    <t>descrizione</t>
  </si>
  <si>
    <t>consuntivo</t>
  </si>
  <si>
    <t>preventivo</t>
  </si>
  <si>
    <t>scostamento</t>
  </si>
  <si>
    <t>note</t>
  </si>
  <si>
    <t>USCITE</t>
  </si>
  <si>
    <t>B 1.1</t>
  </si>
  <si>
    <t>Attività di consiglio</t>
  </si>
  <si>
    <t>. Sp riunioni Consiglio</t>
  </si>
  <si>
    <t>. Rimb.sp. attività dei Cons.ri</t>
  </si>
  <si>
    <t>. Sp. Consiglieri (attività varie)</t>
  </si>
  <si>
    <t>. Sp. Elezioni</t>
  </si>
  <si>
    <t>. Stampati</t>
  </si>
  <si>
    <t>B 1.2</t>
  </si>
  <si>
    <t>Tutela della professione</t>
  </si>
  <si>
    <t>. Prestazioni professionali</t>
  </si>
  <si>
    <t>B 1.3</t>
  </si>
  <si>
    <t>Coordinamento CNG</t>
  </si>
  <si>
    <t>. Riunioni, rappresentanza</t>
  </si>
  <si>
    <t>B 1.4</t>
  </si>
  <si>
    <t>Convegni congr.feg.prom.prof</t>
  </si>
  <si>
    <t>. Comitati organizzatori congr.</t>
  </si>
  <si>
    <t>. Rimb.congr.,conf., agg.to</t>
  </si>
  <si>
    <t>B 1.5</t>
  </si>
  <si>
    <t>Stampa</t>
  </si>
  <si>
    <t>. Spese tipografiche GT</t>
  </si>
  <si>
    <t>. Spese tipografiche bollettino</t>
  </si>
  <si>
    <t>. Stampa tariffario</t>
  </si>
  <si>
    <t>. Pubblicazioni atti congresso</t>
  </si>
  <si>
    <t>. Collaborazioni</t>
  </si>
  <si>
    <t>. Stampa albo professionale</t>
  </si>
  <si>
    <t>B 2.1</t>
  </si>
  <si>
    <t>Spese personale</t>
  </si>
  <si>
    <t>. Stipendi (al netto Car.Lav.)</t>
  </si>
  <si>
    <t>. Contributi</t>
  </si>
  <si>
    <t>. Assicurazioni</t>
  </si>
  <si>
    <t>Cap.</t>
  </si>
  <si>
    <t>descrizione</t>
  </si>
  <si>
    <t>consuntivo</t>
  </si>
  <si>
    <t>preventivo</t>
  </si>
  <si>
    <t>scostamento</t>
  </si>
  <si>
    <t>note</t>
  </si>
  <si>
    <t>B 2.2</t>
  </si>
  <si>
    <t>Spese funzionamento sede</t>
  </si>
  <si>
    <t>. Fitti passivi</t>
  </si>
  <si>
    <t>. Illum.ne, gas, acqua, N.U.</t>
  </si>
  <si>
    <t>. Telefoniche</t>
  </si>
  <si>
    <t>. Pulizia ufficio</t>
  </si>
  <si>
    <t>. Man.locali,attrezz.,macch.</t>
  </si>
  <si>
    <t>. Nettezza urbana</t>
  </si>
  <si>
    <t>. Fax e Internet</t>
  </si>
  <si>
    <t>B 2.3</t>
  </si>
  <si>
    <t>Spese generali</t>
  </si>
  <si>
    <t>. Postali</t>
  </si>
  <si>
    <t>. Cancelleria e stampati</t>
  </si>
  <si>
    <t>. Cons.ze e prest. Profess.li</t>
  </si>
  <si>
    <t>. Spese per contratti di serv.</t>
  </si>
  <si>
    <t>. Acq. di libri, riviste, abbon.ti</t>
  </si>
  <si>
    <t>. Spese varie</t>
  </si>
  <si>
    <t>B 2.4</t>
  </si>
  <si>
    <t>Oneri finanziari</t>
  </si>
  <si>
    <t>. Oneri bancari</t>
  </si>
  <si>
    <t>. Imposte su interessi attivi</t>
  </si>
  <si>
    <t>. Interessi passivi bancari</t>
  </si>
  <si>
    <t>. Altre imposte</t>
  </si>
  <si>
    <t>B 2.5</t>
  </si>
  <si>
    <t>Trasferimento agli OO. RR.</t>
  </si>
  <si>
    <t>. Quote c/o OO. RR:</t>
  </si>
  <si>
    <t>B 3.1</t>
  </si>
  <si>
    <t>Uscite in conto capitale</t>
  </si>
  <si>
    <t>. Mobili e arredi</t>
  </si>
  <si>
    <t>. Macchine</t>
  </si>
  <si>
    <t>. Rete informatica</t>
  </si>
  <si>
    <t>. Ammortamenti</t>
  </si>
  <si>
    <t>B 4</t>
  </si>
  <si>
    <t>Uscite partite di giro</t>
  </si>
  <si>
    <t>. Quote da restituire</t>
  </si>
  <si>
    <t>. Quote incassate ante 1994</t>
  </si>
  <si>
    <t>TOTALE USCITE</t>
  </si>
  <si>
    <t>TOTALE A PAREGGIO</t>
  </si>
  <si>
    <t>. Revisore Contabile</t>
  </si>
  <si>
    <t xml:space="preserve">. Premio di Laurea </t>
  </si>
  <si>
    <t>. Spese pubblicaz. Non period.</t>
  </si>
  <si>
    <t>AVANZO DI GESTIONE</t>
  </si>
  <si>
    <t>. Indennità fine rapporto</t>
  </si>
  <si>
    <t>. Patrocigni onerosi a convegni</t>
  </si>
  <si>
    <t>. Rimborsi Convegni Riunioni</t>
  </si>
  <si>
    <t>. Elezione Ordine Regionale</t>
  </si>
  <si>
    <t>AL 31 DICEMBRE 2009</t>
  </si>
  <si>
    <t>. Interessi su ritardati.pagam.</t>
  </si>
  <si>
    <t>. Sp. Attività periferiche</t>
  </si>
  <si>
    <t>. Consulenze avvio Centro St.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</si>
</sst>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\ _$;[Red]\-#,##0.00\ _$"/>
    <numFmt numFmtId="179" formatCode="_-* #,##0.00_-;\-* #,##0.00_-;_-* \-??_-;_-@_-"/>
    <numFmt numFmtId="180" formatCode="_-* #,##0_-;\-* #,##0_-;_-* \-_-;_-@_-"/>
    <numFmt numFmtId="181" formatCode="#,##0\ _$;[Red]\-#,##0\ _$"/>
    <numFmt numFmtId="182" formatCode="0_ ;[Red]\-0\ "/>
    <numFmt numFmtId="183" formatCode="#,##0.00_ ;[Red]\-#,##0.00\ "/>
    <numFmt numFmtId="184" formatCode="#,##0.0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center"/>
    </xf>
    <xf numFmtId="183" fontId="1" fillId="33" borderId="0" xfId="0" applyNumberFormat="1" applyFont="1" applyFill="1" applyAlignment="1">
      <alignment horizontal="center"/>
    </xf>
    <xf numFmtId="183" fontId="0" fillId="33" borderId="0" xfId="0" applyNumberFormat="1" applyFont="1" applyFill="1" applyAlignment="1">
      <alignment/>
    </xf>
    <xf numFmtId="183" fontId="1" fillId="33" borderId="10" xfId="0" applyNumberFormat="1" applyFont="1" applyFill="1" applyBorder="1" applyAlignment="1">
      <alignment horizontal="center"/>
    </xf>
    <xf numFmtId="183" fontId="0" fillId="33" borderId="0" xfId="0" applyNumberFormat="1" applyFon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/>
    </xf>
    <xf numFmtId="183" fontId="0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183" fontId="0" fillId="33" borderId="12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183" fontId="1" fillId="33" borderId="13" xfId="0" applyNumberFormat="1" applyFont="1" applyFill="1" applyBorder="1" applyAlignment="1">
      <alignment/>
    </xf>
    <xf numFmtId="183" fontId="0" fillId="33" borderId="12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83" fontId="1" fillId="33" borderId="11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515625" style="0" customWidth="1"/>
    <col min="2" max="2" width="28.7109375" style="0" customWidth="1"/>
    <col min="3" max="4" width="12.7109375" style="5" customWidth="1"/>
    <col min="5" max="5" width="12.7109375" style="29" customWidth="1"/>
    <col min="6" max="6" width="16.7109375" style="0" customWidth="1"/>
  </cols>
  <sheetData>
    <row r="1" spans="1:6" ht="12.75">
      <c r="A1" s="45" t="s">
        <v>2</v>
      </c>
      <c r="B1" s="45"/>
      <c r="C1" s="45"/>
      <c r="D1" s="45"/>
      <c r="E1" s="45"/>
      <c r="F1" s="45"/>
    </row>
    <row r="2" spans="1:6" ht="12.75">
      <c r="A2" s="7"/>
      <c r="B2" s="7"/>
      <c r="C2" s="8"/>
      <c r="D2" s="8"/>
      <c r="E2" s="24"/>
      <c r="F2" s="7"/>
    </row>
    <row r="3" spans="1:6" ht="12.75">
      <c r="A3" s="2"/>
      <c r="B3" s="45" t="s">
        <v>3</v>
      </c>
      <c r="C3" s="45"/>
      <c r="D3" s="45"/>
      <c r="E3" s="45"/>
      <c r="F3" s="45"/>
    </row>
    <row r="4" spans="1:6" ht="12.75">
      <c r="A4" s="2"/>
      <c r="B4" s="45" t="s">
        <v>135</v>
      </c>
      <c r="C4" s="45"/>
      <c r="D4" s="45"/>
      <c r="E4" s="45"/>
      <c r="F4" s="45"/>
    </row>
    <row r="5" spans="1:6" ht="12.75">
      <c r="A5" s="2"/>
      <c r="B5" s="2"/>
      <c r="C5" s="9"/>
      <c r="D5" s="9"/>
      <c r="E5" s="25"/>
      <c r="F5" s="2"/>
    </row>
    <row r="6" spans="1:6" ht="12.75">
      <c r="A6" s="7" t="s">
        <v>4</v>
      </c>
      <c r="B6" s="7" t="s">
        <v>5</v>
      </c>
      <c r="C6" s="10" t="s">
        <v>6</v>
      </c>
      <c r="D6" s="10" t="s">
        <v>7</v>
      </c>
      <c r="E6" s="26" t="s">
        <v>8</v>
      </c>
      <c r="F6" s="11" t="s">
        <v>9</v>
      </c>
    </row>
    <row r="7" spans="1:6" ht="12.75">
      <c r="A7" s="45" t="s">
        <v>10</v>
      </c>
      <c r="B7" s="45"/>
      <c r="C7" s="45"/>
      <c r="D7" s="45"/>
      <c r="E7" s="45"/>
      <c r="F7" s="2"/>
    </row>
    <row r="8" spans="1:6" ht="12.75">
      <c r="A8" s="23"/>
      <c r="B8" s="23"/>
      <c r="C8" s="23"/>
      <c r="D8" s="23"/>
      <c r="E8" s="23"/>
      <c r="F8" s="2"/>
    </row>
    <row r="9" spans="1:6" ht="15">
      <c r="A9" s="1" t="s">
        <v>11</v>
      </c>
      <c r="B9" s="12" t="s">
        <v>12</v>
      </c>
      <c r="C9" s="37">
        <f>SUM(C10:C15)</f>
        <v>167120</v>
      </c>
      <c r="D9" s="37">
        <f>SUM(D10:D15)</f>
        <v>166640</v>
      </c>
      <c r="E9" s="37">
        <f>SUM(E10:E15)</f>
        <v>480</v>
      </c>
      <c r="F9" s="2"/>
    </row>
    <row r="10" spans="1:6" ht="14.25">
      <c r="A10" s="2"/>
      <c r="B10" s="14" t="s">
        <v>13</v>
      </c>
      <c r="C10" s="35">
        <v>142900</v>
      </c>
      <c r="D10" s="35">
        <v>142020</v>
      </c>
      <c r="E10" s="36">
        <f>C10-D10</f>
        <v>880</v>
      </c>
      <c r="F10" s="2"/>
    </row>
    <row r="11" spans="1:6" ht="14.25">
      <c r="A11" s="2"/>
      <c r="B11" s="14" t="s">
        <v>14</v>
      </c>
      <c r="C11" s="15">
        <v>20340</v>
      </c>
      <c r="D11" s="15">
        <v>20700</v>
      </c>
      <c r="E11" s="28">
        <f aca="true" t="shared" si="0" ref="E11:E29">C11-D11</f>
        <v>-360</v>
      </c>
      <c r="F11" s="2"/>
    </row>
    <row r="12" spans="1:6" ht="14.25">
      <c r="A12" s="2"/>
      <c r="B12" s="14" t="s">
        <v>15</v>
      </c>
      <c r="C12" s="15">
        <v>2800</v>
      </c>
      <c r="D12" s="15">
        <v>2800</v>
      </c>
      <c r="E12" s="28">
        <f t="shared" si="0"/>
        <v>0</v>
      </c>
      <c r="F12" s="2"/>
    </row>
    <row r="13" spans="1:6" ht="14.25">
      <c r="A13" s="2"/>
      <c r="B13" s="14" t="s">
        <v>16</v>
      </c>
      <c r="C13" s="15"/>
      <c r="D13" s="15"/>
      <c r="E13" s="28">
        <f t="shared" si="0"/>
        <v>0</v>
      </c>
      <c r="F13" s="2"/>
    </row>
    <row r="14" spans="1:6" ht="14.25">
      <c r="A14" s="2"/>
      <c r="B14" s="14" t="s">
        <v>17</v>
      </c>
      <c r="C14" s="15">
        <v>1080</v>
      </c>
      <c r="D14" s="15">
        <v>1120</v>
      </c>
      <c r="E14" s="28">
        <f t="shared" si="0"/>
        <v>-40</v>
      </c>
      <c r="F14" s="2"/>
    </row>
    <row r="15" spans="1:6" ht="14.25">
      <c r="A15" s="2"/>
      <c r="B15" s="14" t="s">
        <v>18</v>
      </c>
      <c r="C15" s="15"/>
      <c r="D15" s="15"/>
      <c r="E15" s="28">
        <f t="shared" si="0"/>
        <v>0</v>
      </c>
      <c r="F15" s="2"/>
    </row>
    <row r="16" spans="1:6" ht="14.25">
      <c r="A16" s="2"/>
      <c r="B16" s="14"/>
      <c r="C16" s="13"/>
      <c r="D16" s="13"/>
      <c r="E16" s="27"/>
      <c r="F16" s="2"/>
    </row>
    <row r="17" spans="1:6" ht="15">
      <c r="A17" s="2" t="s">
        <v>19</v>
      </c>
      <c r="B17" s="12" t="s">
        <v>20</v>
      </c>
      <c r="C17" s="37">
        <f>SUM(C18:C19)</f>
        <v>3480.34</v>
      </c>
      <c r="D17" s="37">
        <f>SUM(D18:D19)</f>
        <v>3520</v>
      </c>
      <c r="E17" s="37">
        <f>SUM(E18:E19)</f>
        <v>-39.659999999999854</v>
      </c>
      <c r="F17" s="2"/>
    </row>
    <row r="18" spans="1:6" ht="14.25">
      <c r="A18" s="1"/>
      <c r="B18" s="14" t="s">
        <v>21</v>
      </c>
      <c r="C18" s="22">
        <v>3162.34</v>
      </c>
      <c r="D18" s="22">
        <v>3200</v>
      </c>
      <c r="E18" s="39">
        <f t="shared" si="0"/>
        <v>-37.659999999999854</v>
      </c>
      <c r="F18" s="2"/>
    </row>
    <row r="19" spans="1:6" ht="14.25">
      <c r="A19" s="2"/>
      <c r="B19" s="14" t="s">
        <v>22</v>
      </c>
      <c r="C19" s="15">
        <v>318</v>
      </c>
      <c r="D19" s="15">
        <v>320</v>
      </c>
      <c r="E19" s="28">
        <f t="shared" si="0"/>
        <v>-2</v>
      </c>
      <c r="F19" s="2"/>
    </row>
    <row r="20" spans="1:6" ht="14.25">
      <c r="A20" s="2"/>
      <c r="B20" s="14"/>
      <c r="C20" s="13"/>
      <c r="D20" s="13"/>
      <c r="E20" s="27"/>
      <c r="F20" s="2"/>
    </row>
    <row r="21" spans="1:6" ht="15">
      <c r="A21" s="2" t="s">
        <v>23</v>
      </c>
      <c r="B21" s="12" t="s">
        <v>24</v>
      </c>
      <c r="C21" s="37">
        <f>SUM(C22:C29)</f>
        <v>29986.12</v>
      </c>
      <c r="D21" s="37">
        <f>SUM(D22:D29)</f>
        <v>34540</v>
      </c>
      <c r="E21" s="37">
        <f>SUM(E22:E29)</f>
        <v>-4553.88</v>
      </c>
      <c r="F21" s="2"/>
    </row>
    <row r="22" spans="1:6" ht="14.25">
      <c r="A22" s="2"/>
      <c r="B22" s="14" t="s">
        <v>25</v>
      </c>
      <c r="C22" s="22">
        <v>28105</v>
      </c>
      <c r="D22" s="22">
        <v>33000</v>
      </c>
      <c r="E22" s="39">
        <f t="shared" si="0"/>
        <v>-4895</v>
      </c>
      <c r="F22" s="2"/>
    </row>
    <row r="23" spans="1:6" ht="14.25">
      <c r="A23" s="2"/>
      <c r="B23" s="14" t="s">
        <v>26</v>
      </c>
      <c r="C23" s="15"/>
      <c r="D23" s="15"/>
      <c r="E23" s="28">
        <f t="shared" si="0"/>
        <v>0</v>
      </c>
      <c r="F23" s="2"/>
    </row>
    <row r="24" spans="1:6" ht="14.25">
      <c r="A24" s="2"/>
      <c r="B24" s="14" t="s">
        <v>27</v>
      </c>
      <c r="C24" s="15">
        <v>594</v>
      </c>
      <c r="D24" s="15">
        <v>540</v>
      </c>
      <c r="E24" s="28">
        <f t="shared" si="0"/>
        <v>54</v>
      </c>
      <c r="F24" s="2"/>
    </row>
    <row r="25" spans="1:6" ht="14.25">
      <c r="A25" s="2"/>
      <c r="B25" s="14" t="s">
        <v>28</v>
      </c>
      <c r="C25" s="15"/>
      <c r="D25" s="15"/>
      <c r="E25" s="28">
        <f t="shared" si="0"/>
        <v>0</v>
      </c>
      <c r="F25" s="2"/>
    </row>
    <row r="26" spans="1:6" ht="14.25">
      <c r="A26" s="1"/>
      <c r="B26" s="14" t="s">
        <v>29</v>
      </c>
      <c r="C26" s="15"/>
      <c r="D26" s="15"/>
      <c r="E26" s="28">
        <f t="shared" si="0"/>
        <v>0</v>
      </c>
      <c r="F26" s="2"/>
    </row>
    <row r="27" spans="1:6" ht="14.25">
      <c r="A27" s="2"/>
      <c r="B27" s="14" t="s">
        <v>30</v>
      </c>
      <c r="C27" s="15"/>
      <c r="D27" s="15"/>
      <c r="E27" s="28">
        <f t="shared" si="0"/>
        <v>0</v>
      </c>
      <c r="F27" s="2"/>
    </row>
    <row r="28" spans="1:6" ht="14.25">
      <c r="A28" s="2"/>
      <c r="B28" s="14" t="s">
        <v>31</v>
      </c>
      <c r="C28" s="15"/>
      <c r="D28" s="15"/>
      <c r="E28" s="28">
        <f t="shared" si="0"/>
        <v>0</v>
      </c>
      <c r="F28" s="2"/>
    </row>
    <row r="29" spans="1:6" ht="14.25">
      <c r="A29" s="2"/>
      <c r="B29" s="14" t="s">
        <v>32</v>
      </c>
      <c r="C29" s="15">
        <v>1287.12</v>
      </c>
      <c r="D29" s="15">
        <v>1000</v>
      </c>
      <c r="E29" s="28">
        <f t="shared" si="0"/>
        <v>287.1199999999999</v>
      </c>
      <c r="F29" s="2"/>
    </row>
    <row r="30" spans="1:6" ht="14.25">
      <c r="A30" s="2"/>
      <c r="B30" s="14"/>
      <c r="C30" s="13"/>
      <c r="D30" s="13"/>
      <c r="E30" s="27"/>
      <c r="F30" s="2"/>
    </row>
    <row r="31" spans="1:6" ht="15">
      <c r="A31" s="2" t="s">
        <v>33</v>
      </c>
      <c r="B31" s="12" t="s">
        <v>34</v>
      </c>
      <c r="C31" s="37">
        <f>SUM(C32:C34)</f>
        <v>1519.87</v>
      </c>
      <c r="D31" s="37">
        <f>SUM(D32:D34)</f>
        <v>1290</v>
      </c>
      <c r="E31" s="33">
        <f>SUM(E32:E34)</f>
        <v>229.87</v>
      </c>
      <c r="F31" s="2"/>
    </row>
    <row r="32" spans="1:6" ht="14.25">
      <c r="A32" s="2"/>
      <c r="B32" s="14" t="s">
        <v>35</v>
      </c>
      <c r="C32" s="32">
        <v>22.38</v>
      </c>
      <c r="D32" s="32">
        <v>40</v>
      </c>
      <c r="E32" s="34">
        <f>C32-D32</f>
        <v>-17.62</v>
      </c>
      <c r="F32" s="2"/>
    </row>
    <row r="33" spans="1:6" ht="14.25">
      <c r="A33" s="1"/>
      <c r="B33" s="14" t="s">
        <v>36</v>
      </c>
      <c r="C33" s="15">
        <v>470.01</v>
      </c>
      <c r="D33" s="15">
        <v>350</v>
      </c>
      <c r="E33" s="34">
        <f>C33-D33</f>
        <v>120.00999999999999</v>
      </c>
      <c r="F33" s="2"/>
    </row>
    <row r="34" spans="1:6" ht="14.25">
      <c r="A34" s="2"/>
      <c r="B34" s="14" t="s">
        <v>136</v>
      </c>
      <c r="C34" s="15">
        <v>1027.48</v>
      </c>
      <c r="D34" s="15">
        <v>900</v>
      </c>
      <c r="E34" s="34">
        <f>C34-D34</f>
        <v>127.48000000000002</v>
      </c>
      <c r="F34" s="2"/>
    </row>
    <row r="35" spans="1:6" ht="14.25">
      <c r="A35" s="2"/>
      <c r="B35" s="14"/>
      <c r="C35" s="13"/>
      <c r="D35" s="13"/>
      <c r="E35" s="27"/>
      <c r="F35" s="2"/>
    </row>
    <row r="36" spans="1:6" ht="15">
      <c r="A36" s="2" t="s">
        <v>37</v>
      </c>
      <c r="B36" s="12" t="s">
        <v>38</v>
      </c>
      <c r="C36" s="37">
        <f>C37</f>
        <v>0</v>
      </c>
      <c r="D36" s="37">
        <f>D37</f>
        <v>0</v>
      </c>
      <c r="E36" s="37">
        <f>E37</f>
        <v>0</v>
      </c>
      <c r="F36" s="2"/>
    </row>
    <row r="37" spans="1:6" ht="14.25">
      <c r="A37" s="2"/>
      <c r="B37" s="14" t="s">
        <v>39</v>
      </c>
      <c r="C37" s="22">
        <v>0</v>
      </c>
      <c r="D37" s="22">
        <v>0</v>
      </c>
      <c r="E37" s="39">
        <f>+C37-D37</f>
        <v>0</v>
      </c>
      <c r="F37" s="2"/>
    </row>
    <row r="38" spans="1:6" ht="14.25">
      <c r="A38" s="2"/>
      <c r="B38" s="14"/>
      <c r="C38" s="13"/>
      <c r="D38" s="13"/>
      <c r="E38" s="27"/>
      <c r="F38" s="2"/>
    </row>
    <row r="39" spans="1:6" ht="15">
      <c r="A39" s="1" t="s">
        <v>40</v>
      </c>
      <c r="B39" s="12" t="s">
        <v>41</v>
      </c>
      <c r="C39" s="37">
        <f>C40</f>
        <v>0</v>
      </c>
      <c r="D39" s="37">
        <f>D40</f>
        <v>0</v>
      </c>
      <c r="E39" s="37">
        <f>E40</f>
        <v>0</v>
      </c>
      <c r="F39" s="2"/>
    </row>
    <row r="40" spans="1:6" ht="14.25">
      <c r="A40" s="2"/>
      <c r="B40" s="14" t="s">
        <v>42</v>
      </c>
      <c r="C40" s="22">
        <v>0</v>
      </c>
      <c r="D40" s="22">
        <v>0</v>
      </c>
      <c r="E40" s="39">
        <f>+C40-D40</f>
        <v>0</v>
      </c>
      <c r="F40" s="2"/>
    </row>
    <row r="41" spans="1:6" ht="12.75">
      <c r="A41" s="2"/>
      <c r="B41" s="16"/>
      <c r="C41" s="13"/>
      <c r="D41" s="13"/>
      <c r="E41" s="27"/>
      <c r="F41" s="2"/>
    </row>
    <row r="42" spans="1:6" ht="12.75">
      <c r="A42" s="2"/>
      <c r="B42" s="1" t="s">
        <v>43</v>
      </c>
      <c r="C42" s="17">
        <f>C9+C17+C21+C31+C36+C39</f>
        <v>202106.33</v>
      </c>
      <c r="D42" s="17">
        <f>D9+D17+D21+D31+D36+D39</f>
        <v>205990</v>
      </c>
      <c r="E42" s="17">
        <f>E9+E17+E21+E31+E36+E39</f>
        <v>-3883.67</v>
      </c>
      <c r="F42" s="2"/>
    </row>
    <row r="43" spans="1:6" ht="12.75">
      <c r="A43" s="2"/>
      <c r="B43" s="2"/>
      <c r="C43" s="9"/>
      <c r="D43" s="9"/>
      <c r="E43" s="25"/>
      <c r="F43" s="2"/>
    </row>
  </sheetData>
  <sheetProtection/>
  <mergeCells count="4">
    <mergeCell ref="A1:F1"/>
    <mergeCell ref="B3:F3"/>
    <mergeCell ref="B4:F4"/>
    <mergeCell ref="A7:E7"/>
  </mergeCells>
  <printOptions gridLines="1"/>
  <pageMargins left="0.7875" right="0.7875" top="0.7875" bottom="0.7798611111111111" header="0.5" footer="0.5"/>
  <pageSetup fitToHeight="0" horizontalDpi="300" verticalDpi="300" orientation="portrait" r:id="rId1"/>
  <headerFooter alignWithMargins="0">
    <oddHeader>&amp;C&amp;10&amp;A</oddHeader>
    <oddFooter>&amp;C&amp;10Pagina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58">
      <selection activeCell="C90" sqref="C90"/>
    </sheetView>
  </sheetViews>
  <sheetFormatPr defaultColWidth="9.00390625" defaultRowHeight="12.75"/>
  <cols>
    <col min="1" max="1" width="5.7109375" style="3" customWidth="1"/>
    <col min="2" max="2" width="31.421875" style="0" customWidth="1"/>
    <col min="3" max="4" width="11.7109375" style="0" customWidth="1"/>
    <col min="5" max="5" width="11.7109375" style="29" customWidth="1"/>
    <col min="6" max="6" width="16.7109375" style="0" customWidth="1"/>
  </cols>
  <sheetData>
    <row r="1" spans="1:6" ht="12.75">
      <c r="A1" s="45" t="s">
        <v>44</v>
      </c>
      <c r="B1" s="45"/>
      <c r="C1" s="45"/>
      <c r="D1" s="45"/>
      <c r="E1" s="45"/>
      <c r="F1" s="45"/>
    </row>
    <row r="2" spans="1:6" ht="12.75">
      <c r="A2" s="7"/>
      <c r="B2" s="7"/>
      <c r="C2" s="7"/>
      <c r="D2" s="7"/>
      <c r="E2" s="24"/>
      <c r="F2" s="7"/>
    </row>
    <row r="3" spans="1:6" ht="12.75">
      <c r="A3" s="4"/>
      <c r="B3" s="45" t="s">
        <v>45</v>
      </c>
      <c r="C3" s="45"/>
      <c r="D3" s="45"/>
      <c r="E3" s="45"/>
      <c r="F3" s="45"/>
    </row>
    <row r="4" spans="1:6" ht="12.75">
      <c r="A4" s="1"/>
      <c r="B4" s="46" t="s">
        <v>135</v>
      </c>
      <c r="C4" s="46"/>
      <c r="D4" s="46"/>
      <c r="E4" s="46"/>
      <c r="F4" s="46"/>
    </row>
    <row r="5" spans="1:6" ht="12.75">
      <c r="A5" s="1"/>
      <c r="B5" s="2"/>
      <c r="C5" s="2"/>
      <c r="D5" s="2"/>
      <c r="E5" s="25"/>
      <c r="F5" s="2"/>
    </row>
    <row r="6" spans="1:6" ht="12.75">
      <c r="A6" s="7" t="s">
        <v>46</v>
      </c>
      <c r="B6" s="7" t="s">
        <v>47</v>
      </c>
      <c r="C6" s="11" t="s">
        <v>48</v>
      </c>
      <c r="D6" s="11" t="s">
        <v>49</v>
      </c>
      <c r="E6" s="26" t="s">
        <v>50</v>
      </c>
      <c r="F6" s="11" t="s">
        <v>51</v>
      </c>
    </row>
    <row r="7" spans="1:6" ht="12.75">
      <c r="A7" s="1"/>
      <c r="B7" s="2"/>
      <c r="C7" s="9"/>
      <c r="D7" s="9"/>
      <c r="E7" s="25"/>
      <c r="F7" s="2"/>
    </row>
    <row r="8" spans="1:6" ht="12.75">
      <c r="A8" s="46" t="s">
        <v>52</v>
      </c>
      <c r="B8" s="46"/>
      <c r="C8" s="46"/>
      <c r="D8" s="46"/>
      <c r="E8" s="46"/>
      <c r="F8" s="2"/>
    </row>
    <row r="9" spans="1:6" ht="12.75">
      <c r="A9" s="31"/>
      <c r="B9" s="31"/>
      <c r="C9" s="31"/>
      <c r="D9" s="31"/>
      <c r="E9" s="31"/>
      <c r="F9" s="2"/>
    </row>
    <row r="10" spans="1:6" ht="15">
      <c r="A10" s="1" t="s">
        <v>53</v>
      </c>
      <c r="B10" s="12" t="s">
        <v>54</v>
      </c>
      <c r="C10" s="37">
        <f>SUM(C11:C17)</f>
        <v>21761.34</v>
      </c>
      <c r="D10" s="37">
        <f>SUM(D11:D17)</f>
        <v>22100</v>
      </c>
      <c r="E10" s="38">
        <f>SUM(E11:E17)</f>
        <v>-338.65999999999985</v>
      </c>
      <c r="F10" s="2"/>
    </row>
    <row r="11" spans="1:6" ht="14.25">
      <c r="A11" s="1"/>
      <c r="B11" s="14" t="s">
        <v>55</v>
      </c>
      <c r="C11" s="22">
        <v>7323.35</v>
      </c>
      <c r="D11" s="22">
        <v>6500</v>
      </c>
      <c r="E11" s="39">
        <f>C11-D11</f>
        <v>823.3500000000004</v>
      </c>
      <c r="F11" s="2"/>
    </row>
    <row r="12" spans="1:6" ht="14.25">
      <c r="A12" s="1"/>
      <c r="B12" s="14" t="s">
        <v>56</v>
      </c>
      <c r="C12" s="15">
        <v>4560.98</v>
      </c>
      <c r="D12" s="15">
        <v>5000</v>
      </c>
      <c r="E12" s="28">
        <f aca="true" t="shared" si="0" ref="E12:E41">C12-D12</f>
        <v>-439.02000000000044</v>
      </c>
      <c r="F12" s="2"/>
    </row>
    <row r="13" spans="1:6" ht="14.25">
      <c r="A13" s="1"/>
      <c r="B13" s="14" t="s">
        <v>57</v>
      </c>
      <c r="C13" s="15">
        <v>3944.35</v>
      </c>
      <c r="D13" s="15">
        <v>4000</v>
      </c>
      <c r="E13" s="28">
        <f t="shared" si="0"/>
        <v>-55.65000000000009</v>
      </c>
      <c r="F13" s="2"/>
    </row>
    <row r="14" spans="1:6" ht="14.25">
      <c r="A14" s="1"/>
      <c r="B14" s="14" t="s">
        <v>137</v>
      </c>
      <c r="C14" s="15">
        <v>3450.36</v>
      </c>
      <c r="D14" s="15">
        <v>4000</v>
      </c>
      <c r="E14" s="28">
        <f t="shared" si="0"/>
        <v>-549.6399999999999</v>
      </c>
      <c r="F14" s="2"/>
    </row>
    <row r="15" spans="1:6" ht="14.25">
      <c r="A15" s="1"/>
      <c r="B15" s="14" t="s">
        <v>0</v>
      </c>
      <c r="C15" s="15">
        <v>2282.3</v>
      </c>
      <c r="D15" s="15">
        <v>2600</v>
      </c>
      <c r="E15" s="28">
        <f t="shared" si="0"/>
        <v>-317.6999999999998</v>
      </c>
      <c r="F15" s="2"/>
    </row>
    <row r="16" spans="1:6" ht="14.25">
      <c r="A16" s="1"/>
      <c r="B16" s="14" t="s">
        <v>58</v>
      </c>
      <c r="C16" s="42">
        <v>200</v>
      </c>
      <c r="D16" s="42"/>
      <c r="E16" s="28">
        <f t="shared" si="0"/>
        <v>200</v>
      </c>
      <c r="F16" s="2"/>
    </row>
    <row r="17" spans="1:6" ht="14.25">
      <c r="A17" s="1"/>
      <c r="B17" s="14" t="s">
        <v>59</v>
      </c>
      <c r="C17" s="15"/>
      <c r="D17" s="15"/>
      <c r="E17" s="28">
        <f t="shared" si="0"/>
        <v>0</v>
      </c>
      <c r="F17" s="2"/>
    </row>
    <row r="18" spans="1:6" ht="14.25">
      <c r="A18" s="1"/>
      <c r="B18" s="14"/>
      <c r="C18" s="13"/>
      <c r="D18" s="13"/>
      <c r="E18" s="27"/>
      <c r="F18" s="2"/>
    </row>
    <row r="19" spans="1:6" ht="15">
      <c r="A19" s="1" t="s">
        <v>60</v>
      </c>
      <c r="B19" s="12" t="s">
        <v>61</v>
      </c>
      <c r="C19" s="37">
        <f>C20</f>
        <v>13844.62</v>
      </c>
      <c r="D19" s="37">
        <f>D20</f>
        <v>14000</v>
      </c>
      <c r="E19" s="37">
        <f>E20</f>
        <v>-155.3799999999992</v>
      </c>
      <c r="F19" s="2"/>
    </row>
    <row r="20" spans="1:6" ht="14.25">
      <c r="A20" s="1"/>
      <c r="B20" s="14" t="s">
        <v>62</v>
      </c>
      <c r="C20" s="22">
        <v>13844.62</v>
      </c>
      <c r="D20" s="22">
        <v>14000</v>
      </c>
      <c r="E20" s="39">
        <f t="shared" si="0"/>
        <v>-155.3799999999992</v>
      </c>
      <c r="F20" s="2"/>
    </row>
    <row r="21" spans="1:6" ht="14.25">
      <c r="A21" s="1"/>
      <c r="B21" s="14"/>
      <c r="C21" s="13"/>
      <c r="D21" s="13"/>
      <c r="E21" s="27"/>
      <c r="F21" s="2"/>
    </row>
    <row r="22" spans="1:6" ht="15">
      <c r="A22" s="1" t="s">
        <v>63</v>
      </c>
      <c r="B22" s="12" t="s">
        <v>64</v>
      </c>
      <c r="C22" s="37">
        <f>C23</f>
        <v>3697.73</v>
      </c>
      <c r="D22" s="37">
        <f>D23</f>
        <v>5000</v>
      </c>
      <c r="E22" s="38">
        <f>E23</f>
        <v>-1302.27</v>
      </c>
      <c r="F22" s="2"/>
    </row>
    <row r="23" spans="1:6" ht="14.25">
      <c r="A23" s="1"/>
      <c r="B23" s="14" t="s">
        <v>65</v>
      </c>
      <c r="C23" s="22">
        <v>3697.73</v>
      </c>
      <c r="D23" s="22">
        <v>5000</v>
      </c>
      <c r="E23" s="39">
        <f t="shared" si="0"/>
        <v>-1302.27</v>
      </c>
      <c r="F23" s="2"/>
    </row>
    <row r="24" spans="1:6" ht="14.25">
      <c r="A24" s="1"/>
      <c r="B24" s="14"/>
      <c r="C24" s="13"/>
      <c r="D24" s="13"/>
      <c r="E24" s="27"/>
      <c r="F24" s="2"/>
    </row>
    <row r="25" spans="1:6" ht="15">
      <c r="A25" s="1" t="s">
        <v>66</v>
      </c>
      <c r="B25" s="12" t="s">
        <v>67</v>
      </c>
      <c r="C25" s="37">
        <f>SUM(C26:C32)</f>
        <v>25914.43</v>
      </c>
      <c r="D25" s="37">
        <f>SUM(D26:D32)</f>
        <v>35000</v>
      </c>
      <c r="E25" s="38">
        <f>SUM(E26:E32)</f>
        <v>-9085.57</v>
      </c>
      <c r="F25" s="2"/>
    </row>
    <row r="26" spans="1:6" ht="14.25">
      <c r="A26" s="1"/>
      <c r="B26" s="14" t="s">
        <v>133</v>
      </c>
      <c r="C26" s="22">
        <v>25914.43</v>
      </c>
      <c r="D26" s="22">
        <v>28000</v>
      </c>
      <c r="E26" s="39">
        <f t="shared" si="0"/>
        <v>-2085.5699999999997</v>
      </c>
      <c r="F26" s="2"/>
    </row>
    <row r="27" spans="1:6" ht="14.25">
      <c r="A27" s="1"/>
      <c r="B27" s="14" t="s">
        <v>1</v>
      </c>
      <c r="C27" s="15"/>
      <c r="D27" s="15">
        <v>3000</v>
      </c>
      <c r="E27" s="28">
        <f t="shared" si="0"/>
        <v>-3000</v>
      </c>
      <c r="F27" s="2"/>
    </row>
    <row r="28" spans="1:6" ht="14.25">
      <c r="A28" s="1"/>
      <c r="B28" s="14" t="s">
        <v>68</v>
      </c>
      <c r="C28" s="15"/>
      <c r="D28" s="15"/>
      <c r="E28" s="28">
        <f t="shared" si="0"/>
        <v>0</v>
      </c>
      <c r="F28" s="2"/>
    </row>
    <row r="29" spans="1:6" ht="14.25">
      <c r="A29" s="1"/>
      <c r="B29" s="14" t="s">
        <v>69</v>
      </c>
      <c r="C29" s="15"/>
      <c r="D29" s="15"/>
      <c r="E29" s="28">
        <f t="shared" si="0"/>
        <v>0</v>
      </c>
      <c r="F29" s="2"/>
    </row>
    <row r="30" spans="1:6" ht="14.25">
      <c r="A30" s="1"/>
      <c r="B30" s="14" t="s">
        <v>134</v>
      </c>
      <c r="C30" s="15"/>
      <c r="D30" s="15"/>
      <c r="E30" s="28">
        <f t="shared" si="0"/>
        <v>0</v>
      </c>
      <c r="F30" s="2"/>
    </row>
    <row r="31" spans="1:6" ht="14.25">
      <c r="A31" s="1"/>
      <c r="B31" s="14" t="s">
        <v>132</v>
      </c>
      <c r="C31" s="15"/>
      <c r="D31" s="15">
        <v>4000</v>
      </c>
      <c r="E31" s="28">
        <f t="shared" si="0"/>
        <v>-4000</v>
      </c>
      <c r="F31" s="2"/>
    </row>
    <row r="32" spans="1:6" ht="14.25">
      <c r="A32" s="1"/>
      <c r="B32" s="14" t="s">
        <v>128</v>
      </c>
      <c r="C32" s="15"/>
      <c r="D32" s="15"/>
      <c r="E32" s="28">
        <f t="shared" si="0"/>
        <v>0</v>
      </c>
      <c r="F32" s="2"/>
    </row>
    <row r="33" spans="1:6" ht="14.25">
      <c r="A33" s="1"/>
      <c r="B33" s="14"/>
      <c r="C33" s="13"/>
      <c r="D33" s="13"/>
      <c r="E33" s="27"/>
      <c r="F33" s="2"/>
    </row>
    <row r="34" spans="1:6" ht="15">
      <c r="A34" s="1" t="s">
        <v>70</v>
      </c>
      <c r="B34" s="12" t="s">
        <v>71</v>
      </c>
      <c r="C34" s="37">
        <f>SUM(C35:C41)</f>
        <v>3350</v>
      </c>
      <c r="D34" s="37">
        <f>SUM(D35:D41)</f>
        <v>7000</v>
      </c>
      <c r="E34" s="38">
        <f>SUM(E35:E41)</f>
        <v>-3650</v>
      </c>
      <c r="F34" s="2"/>
    </row>
    <row r="35" spans="1:6" ht="14.25">
      <c r="A35" s="1"/>
      <c r="B35" s="14" t="s">
        <v>72</v>
      </c>
      <c r="C35" s="22"/>
      <c r="D35" s="22">
        <v>0</v>
      </c>
      <c r="E35" s="39">
        <f t="shared" si="0"/>
        <v>0</v>
      </c>
      <c r="F35" s="2"/>
    </row>
    <row r="36" spans="1:6" ht="14.25">
      <c r="A36" s="1"/>
      <c r="B36" s="14" t="s">
        <v>73</v>
      </c>
      <c r="C36" s="15"/>
      <c r="D36" s="15"/>
      <c r="E36" s="28">
        <f t="shared" si="0"/>
        <v>0</v>
      </c>
      <c r="F36" s="2"/>
    </row>
    <row r="37" spans="1:6" ht="14.25">
      <c r="A37" s="1"/>
      <c r="B37" s="14" t="s">
        <v>129</v>
      </c>
      <c r="C37" s="15">
        <v>3350</v>
      </c>
      <c r="D37" s="15">
        <v>4000</v>
      </c>
      <c r="E37" s="28">
        <f t="shared" si="0"/>
        <v>-650</v>
      </c>
      <c r="F37" s="2"/>
    </row>
    <row r="38" spans="1:6" ht="14.25">
      <c r="A38" s="1"/>
      <c r="B38" s="14" t="s">
        <v>74</v>
      </c>
      <c r="C38" s="15"/>
      <c r="D38" s="15"/>
      <c r="E38" s="28">
        <f t="shared" si="0"/>
        <v>0</v>
      </c>
      <c r="F38" s="2"/>
    </row>
    <row r="39" spans="1:6" ht="14.25">
      <c r="A39" s="1"/>
      <c r="B39" s="14" t="s">
        <v>75</v>
      </c>
      <c r="C39" s="15"/>
      <c r="D39" s="15"/>
      <c r="E39" s="28">
        <f t="shared" si="0"/>
        <v>0</v>
      </c>
      <c r="F39" s="2"/>
    </row>
    <row r="40" spans="1:6" ht="14.25">
      <c r="A40" s="1"/>
      <c r="B40" s="14" t="s">
        <v>76</v>
      </c>
      <c r="C40" s="15"/>
      <c r="D40" s="15">
        <v>3000</v>
      </c>
      <c r="E40" s="28">
        <f t="shared" si="0"/>
        <v>-3000</v>
      </c>
      <c r="F40" s="2"/>
    </row>
    <row r="41" spans="1:6" ht="14.25">
      <c r="A41" s="1"/>
      <c r="B41" s="14" t="s">
        <v>77</v>
      </c>
      <c r="C41" s="15"/>
      <c r="D41" s="15"/>
      <c r="E41" s="28">
        <f t="shared" si="0"/>
        <v>0</v>
      </c>
      <c r="F41" s="2"/>
    </row>
    <row r="42" spans="1:6" ht="14.25">
      <c r="A42" s="1"/>
      <c r="B42" s="18"/>
      <c r="C42" s="13"/>
      <c r="D42" s="13"/>
      <c r="E42" s="27"/>
      <c r="F42" s="2"/>
    </row>
    <row r="43" spans="1:6" ht="15">
      <c r="A43" s="1" t="s">
        <v>78</v>
      </c>
      <c r="B43" s="12" t="s">
        <v>79</v>
      </c>
      <c r="C43" s="37">
        <f>SUM(C44:C47)</f>
        <v>35344.08</v>
      </c>
      <c r="D43" s="37">
        <f>SUM(D44:D47)</f>
        <v>36905</v>
      </c>
      <c r="E43" s="37">
        <f>SUM(E44:E47)</f>
        <v>-1560.9200000000014</v>
      </c>
      <c r="F43" s="2"/>
    </row>
    <row r="44" spans="1:6" ht="14.25">
      <c r="A44" s="1"/>
      <c r="B44" s="14" t="s">
        <v>80</v>
      </c>
      <c r="C44" s="22">
        <v>24207.21</v>
      </c>
      <c r="D44" s="22">
        <v>27000</v>
      </c>
      <c r="E44" s="39">
        <f>C44-D44</f>
        <v>-2792.790000000001</v>
      </c>
      <c r="F44" s="2"/>
    </row>
    <row r="45" spans="1:6" ht="14.25">
      <c r="A45" s="1"/>
      <c r="B45" s="14" t="s">
        <v>81</v>
      </c>
      <c r="C45" s="42">
        <v>8880.64</v>
      </c>
      <c r="D45" s="15">
        <v>8000</v>
      </c>
      <c r="E45" s="28">
        <f>C45-D45</f>
        <v>880.6399999999994</v>
      </c>
      <c r="F45" s="2"/>
    </row>
    <row r="46" spans="1:6" ht="14.25">
      <c r="A46" s="1"/>
      <c r="B46" s="14" t="s">
        <v>131</v>
      </c>
      <c r="C46" s="15">
        <v>2149.08</v>
      </c>
      <c r="D46" s="15">
        <v>1800</v>
      </c>
      <c r="E46" s="28">
        <f>C46-D46</f>
        <v>349.0799999999999</v>
      </c>
      <c r="F46" s="2"/>
    </row>
    <row r="47" spans="1:6" ht="14.25">
      <c r="A47" s="1"/>
      <c r="B47" s="14" t="s">
        <v>82</v>
      </c>
      <c r="C47" s="15">
        <v>107.15</v>
      </c>
      <c r="D47" s="15">
        <v>105</v>
      </c>
      <c r="E47" s="28">
        <f>C47-D47</f>
        <v>2.1500000000000057</v>
      </c>
      <c r="F47" s="2"/>
    </row>
    <row r="48" spans="1:6" ht="14.25">
      <c r="A48" s="1"/>
      <c r="B48" s="14"/>
      <c r="C48" s="13"/>
      <c r="D48" s="13"/>
      <c r="E48" s="27"/>
      <c r="F48" s="2"/>
    </row>
    <row r="49" spans="1:6" ht="12.75">
      <c r="A49" s="7" t="s">
        <v>83</v>
      </c>
      <c r="B49" s="7" t="s">
        <v>84</v>
      </c>
      <c r="C49" s="10" t="s">
        <v>85</v>
      </c>
      <c r="D49" s="10" t="s">
        <v>86</v>
      </c>
      <c r="E49" s="26" t="s">
        <v>87</v>
      </c>
      <c r="F49" s="11" t="s">
        <v>88</v>
      </c>
    </row>
    <row r="50" spans="1:6" ht="12.75">
      <c r="A50" s="7"/>
      <c r="B50" s="7"/>
      <c r="C50" s="40"/>
      <c r="D50" s="40"/>
      <c r="E50" s="41"/>
      <c r="F50" s="6"/>
    </row>
    <row r="51" spans="1:6" ht="15">
      <c r="A51" s="1" t="s">
        <v>89</v>
      </c>
      <c r="B51" s="12" t="s">
        <v>90</v>
      </c>
      <c r="C51" s="37">
        <f>SUM(C52:C58)</f>
        <v>38959.299999999996</v>
      </c>
      <c r="D51" s="37">
        <f>SUM(D52:D58)</f>
        <v>46345</v>
      </c>
      <c r="E51" s="37">
        <f>SUM(E52:E58)</f>
        <v>-7385.699999999998</v>
      </c>
      <c r="F51" s="2"/>
    </row>
    <row r="52" spans="1:6" ht="14.25">
      <c r="A52" s="1"/>
      <c r="B52" s="14" t="s">
        <v>91</v>
      </c>
      <c r="C52" s="22">
        <v>26107.24</v>
      </c>
      <c r="D52" s="22">
        <v>26000</v>
      </c>
      <c r="E52" s="39">
        <f aca="true" t="shared" si="1" ref="E52:E58">C52-D52</f>
        <v>107.2400000000016</v>
      </c>
      <c r="F52" s="2"/>
    </row>
    <row r="53" spans="1:6" ht="14.25">
      <c r="A53" s="1"/>
      <c r="B53" s="14" t="s">
        <v>92</v>
      </c>
      <c r="C53" s="15">
        <v>627.7</v>
      </c>
      <c r="D53" s="15">
        <v>1000</v>
      </c>
      <c r="E53" s="28">
        <f t="shared" si="1"/>
        <v>-372.29999999999995</v>
      </c>
      <c r="F53" s="2"/>
    </row>
    <row r="54" spans="1:6" ht="14.25">
      <c r="A54" s="1"/>
      <c r="B54" s="14" t="s">
        <v>93</v>
      </c>
      <c r="C54" s="15">
        <v>2205.44</v>
      </c>
      <c r="D54" s="15">
        <v>4200</v>
      </c>
      <c r="E54" s="28">
        <f t="shared" si="1"/>
        <v>-1994.56</v>
      </c>
      <c r="F54" s="2"/>
    </row>
    <row r="55" spans="1:6" ht="14.25">
      <c r="A55" s="1"/>
      <c r="B55" s="14" t="s">
        <v>94</v>
      </c>
      <c r="C55" s="15">
        <v>4358.52</v>
      </c>
      <c r="D55" s="15">
        <v>4320</v>
      </c>
      <c r="E55" s="28">
        <f t="shared" si="1"/>
        <v>38.52000000000044</v>
      </c>
      <c r="F55" s="2"/>
    </row>
    <row r="56" spans="1:6" ht="14.25">
      <c r="A56" s="1"/>
      <c r="B56" s="14" t="s">
        <v>95</v>
      </c>
      <c r="C56" s="15">
        <v>680.2</v>
      </c>
      <c r="D56" s="15">
        <v>700</v>
      </c>
      <c r="E56" s="28">
        <f t="shared" si="1"/>
        <v>-19.799999999999955</v>
      </c>
      <c r="F56" s="2"/>
    </row>
    <row r="57" spans="1:6" ht="14.25">
      <c r="A57" s="1"/>
      <c r="B57" s="14" t="s">
        <v>96</v>
      </c>
      <c r="C57" s="15"/>
      <c r="D57" s="15">
        <v>625</v>
      </c>
      <c r="E57" s="28">
        <f t="shared" si="1"/>
        <v>-625</v>
      </c>
      <c r="F57" s="2"/>
    </row>
    <row r="58" spans="1:6" ht="14.25">
      <c r="A58" s="1"/>
      <c r="B58" s="14" t="s">
        <v>97</v>
      </c>
      <c r="C58" s="15">
        <v>4980.2</v>
      </c>
      <c r="D58" s="15">
        <v>9500</v>
      </c>
      <c r="E58" s="28">
        <f t="shared" si="1"/>
        <v>-4519.8</v>
      </c>
      <c r="F58" s="2"/>
    </row>
    <row r="59" spans="1:6" ht="14.25">
      <c r="A59" s="1"/>
      <c r="B59" s="14"/>
      <c r="C59" s="13"/>
      <c r="D59" s="13"/>
      <c r="E59" s="27"/>
      <c r="F59" s="2"/>
    </row>
    <row r="60" spans="1:6" ht="15">
      <c r="A60" s="1" t="s">
        <v>98</v>
      </c>
      <c r="B60" s="12" t="s">
        <v>99</v>
      </c>
      <c r="C60" s="37">
        <f>SUM(C61:C68)</f>
        <v>17406.199999999997</v>
      </c>
      <c r="D60" s="37">
        <f>SUM(D61:D68)</f>
        <v>25935</v>
      </c>
      <c r="E60" s="38">
        <f>SUM(E61:E68)</f>
        <v>-8528.8</v>
      </c>
      <c r="F60" s="2"/>
    </row>
    <row r="61" spans="1:6" ht="14.25">
      <c r="A61" s="1"/>
      <c r="B61" s="14" t="s">
        <v>100</v>
      </c>
      <c r="C61" s="44">
        <v>1182.38</v>
      </c>
      <c r="D61" s="22">
        <v>1300</v>
      </c>
      <c r="E61" s="39">
        <f aca="true" t="shared" si="2" ref="E61:E68">C61-D61</f>
        <v>-117.61999999999989</v>
      </c>
      <c r="F61" s="2"/>
    </row>
    <row r="62" spans="1:6" ht="14.25">
      <c r="A62" s="1"/>
      <c r="B62" s="14" t="s">
        <v>101</v>
      </c>
      <c r="C62" s="22">
        <v>2345.92</v>
      </c>
      <c r="D62" s="15">
        <v>2000</v>
      </c>
      <c r="E62" s="28">
        <f t="shared" si="2"/>
        <v>345.9200000000001</v>
      </c>
      <c r="F62" s="2"/>
    </row>
    <row r="63" spans="1:6" ht="14.25">
      <c r="A63" s="1"/>
      <c r="B63" s="14" t="s">
        <v>102</v>
      </c>
      <c r="C63" s="15">
        <v>11419.33</v>
      </c>
      <c r="D63" s="15">
        <v>10000</v>
      </c>
      <c r="E63" s="28">
        <f t="shared" si="2"/>
        <v>1419.33</v>
      </c>
      <c r="F63" s="2"/>
    </row>
    <row r="64" spans="1:6" ht="14.25">
      <c r="A64" s="7"/>
      <c r="B64" s="14" t="s">
        <v>103</v>
      </c>
      <c r="C64" s="15"/>
      <c r="D64" s="19">
        <v>800</v>
      </c>
      <c r="E64" s="28">
        <f t="shared" si="2"/>
        <v>-800</v>
      </c>
      <c r="F64" s="6"/>
    </row>
    <row r="65" spans="1:6" ht="14.25">
      <c r="A65" s="1"/>
      <c r="B65" s="14" t="s">
        <v>138</v>
      </c>
      <c r="C65" s="19"/>
      <c r="D65" s="15">
        <v>8000</v>
      </c>
      <c r="E65" s="28">
        <f t="shared" si="2"/>
        <v>-8000</v>
      </c>
      <c r="F65" s="2"/>
    </row>
    <row r="66" spans="1:6" ht="14.25">
      <c r="A66" s="1"/>
      <c r="B66" s="14" t="s">
        <v>127</v>
      </c>
      <c r="C66" s="15">
        <v>2121.6</v>
      </c>
      <c r="D66" s="15">
        <v>2200</v>
      </c>
      <c r="E66" s="28">
        <f t="shared" si="2"/>
        <v>-78.40000000000009</v>
      </c>
      <c r="F66" s="2"/>
    </row>
    <row r="67" spans="1:6" ht="14.25">
      <c r="A67" s="1"/>
      <c r="B67" s="14" t="s">
        <v>104</v>
      </c>
      <c r="C67" s="15">
        <v>163.1</v>
      </c>
      <c r="D67" s="15">
        <v>1000</v>
      </c>
      <c r="E67" s="28">
        <f t="shared" si="2"/>
        <v>-836.9</v>
      </c>
      <c r="F67" s="2"/>
    </row>
    <row r="68" spans="1:6" ht="14.25">
      <c r="A68" s="1"/>
      <c r="B68" s="14" t="s">
        <v>105</v>
      </c>
      <c r="C68" s="15">
        <v>173.87</v>
      </c>
      <c r="D68" s="15">
        <v>635</v>
      </c>
      <c r="E68" s="28">
        <f t="shared" si="2"/>
        <v>-461.13</v>
      </c>
      <c r="F68" s="2"/>
    </row>
    <row r="69" spans="1:6" ht="14.25">
      <c r="A69" s="1"/>
      <c r="B69" s="14"/>
      <c r="C69" s="13"/>
      <c r="D69" s="13"/>
      <c r="E69" s="27"/>
      <c r="F69" s="2"/>
    </row>
    <row r="70" spans="1:6" ht="15">
      <c r="A70" s="1" t="s">
        <v>106</v>
      </c>
      <c r="B70" s="12" t="s">
        <v>107</v>
      </c>
      <c r="C70" s="37">
        <f>SUM(C71:C74)</f>
        <v>3711.59</v>
      </c>
      <c r="D70" s="37">
        <f>SUM(D71:D74)</f>
        <v>3300</v>
      </c>
      <c r="E70" s="38">
        <f>SUM(E71:E74)</f>
        <v>411.59000000000015</v>
      </c>
      <c r="F70" s="2"/>
    </row>
    <row r="71" spans="1:6" ht="14.25">
      <c r="A71" s="1"/>
      <c r="B71" s="14" t="s">
        <v>108</v>
      </c>
      <c r="C71" s="22">
        <v>2259.94</v>
      </c>
      <c r="D71" s="22">
        <v>2200</v>
      </c>
      <c r="E71" s="39">
        <f>C71-D71</f>
        <v>59.940000000000055</v>
      </c>
      <c r="F71" s="2"/>
    </row>
    <row r="72" spans="1:6" ht="14.25">
      <c r="A72" s="1"/>
      <c r="B72" s="14" t="s">
        <v>109</v>
      </c>
      <c r="C72" s="15"/>
      <c r="D72" s="15"/>
      <c r="E72" s="28">
        <f>C72-D72</f>
        <v>0</v>
      </c>
      <c r="F72" s="2"/>
    </row>
    <row r="73" spans="1:6" ht="14.25">
      <c r="A73" s="1"/>
      <c r="B73" s="14" t="s">
        <v>110</v>
      </c>
      <c r="C73" s="30"/>
      <c r="D73" s="15"/>
      <c r="E73" s="28">
        <f>C73-D73</f>
        <v>0</v>
      </c>
      <c r="F73" s="2"/>
    </row>
    <row r="74" spans="1:6" ht="14.25">
      <c r="A74" s="1"/>
      <c r="B74" s="14" t="s">
        <v>111</v>
      </c>
      <c r="C74" s="30">
        <v>1451.65</v>
      </c>
      <c r="D74" s="15">
        <v>1100</v>
      </c>
      <c r="E74" s="28">
        <f>C74-D74</f>
        <v>351.6500000000001</v>
      </c>
      <c r="F74" s="2"/>
    </row>
    <row r="75" spans="1:6" ht="14.25">
      <c r="A75" s="1"/>
      <c r="B75" s="14"/>
      <c r="C75" s="13"/>
      <c r="D75" s="13"/>
      <c r="E75" s="27"/>
      <c r="F75" s="2"/>
    </row>
    <row r="76" spans="1:6" ht="15">
      <c r="A76" s="1" t="s">
        <v>112</v>
      </c>
      <c r="B76" s="12" t="s">
        <v>113</v>
      </c>
      <c r="C76" s="37">
        <f>C77</f>
        <v>0</v>
      </c>
      <c r="D76" s="37">
        <f>D77</f>
        <v>0</v>
      </c>
      <c r="E76" s="37">
        <f>E77</f>
        <v>0</v>
      </c>
      <c r="F76" s="2"/>
    </row>
    <row r="77" spans="1:6" ht="14.25">
      <c r="A77" s="1"/>
      <c r="B77" s="14" t="s">
        <v>114</v>
      </c>
      <c r="C77" s="22"/>
      <c r="D77" s="22"/>
      <c r="E77" s="39">
        <f>C77-D77</f>
        <v>0</v>
      </c>
      <c r="F77" s="2"/>
    </row>
    <row r="78" spans="1:6" ht="14.25">
      <c r="A78" s="1"/>
      <c r="B78" s="14"/>
      <c r="C78" s="13"/>
      <c r="D78" s="13"/>
      <c r="E78" s="27"/>
      <c r="F78" s="2"/>
    </row>
    <row r="79" spans="1:6" ht="15">
      <c r="A79" s="1" t="s">
        <v>115</v>
      </c>
      <c r="B79" s="12" t="s">
        <v>116</v>
      </c>
      <c r="C79" s="37">
        <f>SUM(C80:C83)</f>
        <v>9350.7</v>
      </c>
      <c r="D79" s="37">
        <f>SUM(D80:D83)</f>
        <v>9000</v>
      </c>
      <c r="E79" s="38">
        <f>SUM(E80:E83)</f>
        <v>350.6999999999998</v>
      </c>
      <c r="F79" s="2"/>
    </row>
    <row r="80" spans="1:6" ht="14.25">
      <c r="A80" s="1"/>
      <c r="B80" s="14" t="s">
        <v>117</v>
      </c>
      <c r="C80" s="22"/>
      <c r="D80" s="22"/>
      <c r="E80" s="39">
        <f>C80-D80</f>
        <v>0</v>
      </c>
      <c r="F80" s="2"/>
    </row>
    <row r="81" spans="1:6" ht="14.25">
      <c r="A81" s="1"/>
      <c r="B81" s="14" t="s">
        <v>118</v>
      </c>
      <c r="C81" s="15">
        <v>4554</v>
      </c>
      <c r="D81" s="15">
        <v>4500</v>
      </c>
      <c r="E81" s="28">
        <f>C81-D81</f>
        <v>54</v>
      </c>
      <c r="F81" s="2"/>
    </row>
    <row r="82" spans="1:6" ht="14.25">
      <c r="A82" s="1"/>
      <c r="B82" s="14" t="s">
        <v>119</v>
      </c>
      <c r="C82" s="15">
        <v>4796.7</v>
      </c>
      <c r="D82" s="15">
        <v>4500</v>
      </c>
      <c r="E82" s="28">
        <f>C82-D82</f>
        <v>296.6999999999998</v>
      </c>
      <c r="F82" s="2"/>
    </row>
    <row r="83" spans="1:6" ht="14.25">
      <c r="A83" s="1"/>
      <c r="B83" s="14" t="s">
        <v>120</v>
      </c>
      <c r="C83" s="15"/>
      <c r="D83" s="15"/>
      <c r="E83" s="28">
        <f>C83-D83</f>
        <v>0</v>
      </c>
      <c r="F83" s="2"/>
    </row>
    <row r="84" spans="1:6" ht="14.25">
      <c r="A84" s="1"/>
      <c r="B84" s="14"/>
      <c r="C84" s="13"/>
      <c r="D84" s="13"/>
      <c r="E84" s="27"/>
      <c r="F84" s="2"/>
    </row>
    <row r="85" spans="1:6" ht="15">
      <c r="A85" s="1" t="s">
        <v>121</v>
      </c>
      <c r="B85" s="12" t="s">
        <v>122</v>
      </c>
      <c r="C85" s="13"/>
      <c r="D85" s="13"/>
      <c r="E85" s="27"/>
      <c r="F85" s="2"/>
    </row>
    <row r="86" spans="1:6" ht="14.25">
      <c r="A86" s="1"/>
      <c r="B86" s="14" t="s">
        <v>123</v>
      </c>
      <c r="C86" s="15">
        <v>0</v>
      </c>
      <c r="D86" s="15">
        <v>0</v>
      </c>
      <c r="E86" s="28">
        <f>C86-D86</f>
        <v>0</v>
      </c>
      <c r="F86" s="2"/>
    </row>
    <row r="87" spans="1:6" ht="14.25">
      <c r="A87" s="1"/>
      <c r="B87" s="14" t="s">
        <v>124</v>
      </c>
      <c r="C87" s="15">
        <v>0</v>
      </c>
      <c r="D87" s="15">
        <v>0</v>
      </c>
      <c r="E87" s="28">
        <f>C87-D87</f>
        <v>0</v>
      </c>
      <c r="F87" s="2"/>
    </row>
    <row r="88" spans="1:6" ht="12.75">
      <c r="A88" s="1"/>
      <c r="B88" s="16"/>
      <c r="C88" s="13"/>
      <c r="D88" s="13"/>
      <c r="E88" s="27"/>
      <c r="F88" s="2"/>
    </row>
    <row r="89" spans="1:6" ht="12.75">
      <c r="A89" s="1"/>
      <c r="B89" s="2"/>
      <c r="C89" s="9"/>
      <c r="D89" s="9"/>
      <c r="E89" s="25"/>
      <c r="F89" s="2"/>
    </row>
    <row r="90" spans="1:6" ht="12.75">
      <c r="A90" s="1"/>
      <c r="B90" s="1" t="s">
        <v>125</v>
      </c>
      <c r="C90" s="17">
        <f>C10+C19+C22+C25+C34+C43+C51+C60+C70+C76+C79</f>
        <v>173339.99000000002</v>
      </c>
      <c r="D90" s="17">
        <f>D10+D19+D22+D25+D34+D43+D51+D60+D70+D76+D79</f>
        <v>204585</v>
      </c>
      <c r="E90" s="43">
        <f>E10+E19+E22+E25+E34+E43+E51+E60+E70+E76+E79</f>
        <v>-31245.01</v>
      </c>
      <c r="F90" s="2"/>
    </row>
    <row r="91" spans="1:6" ht="12.75">
      <c r="A91" s="1"/>
      <c r="B91" s="1" t="s">
        <v>130</v>
      </c>
      <c r="C91" s="20">
        <f>C92-C90</f>
        <v>28766.339999999967</v>
      </c>
      <c r="D91" s="9"/>
      <c r="E91" s="25"/>
      <c r="F91" s="21"/>
    </row>
    <row r="92" spans="1:6" ht="12.75">
      <c r="A92" s="1"/>
      <c r="B92" s="1" t="s">
        <v>126</v>
      </c>
      <c r="C92" s="17">
        <f>Attivo!C42</f>
        <v>202106.33</v>
      </c>
      <c r="D92" s="9"/>
      <c r="E92" s="25"/>
      <c r="F92" s="2"/>
    </row>
    <row r="93" spans="1:6" ht="12.75">
      <c r="A93" s="1"/>
      <c r="B93" s="2"/>
      <c r="C93" s="9"/>
      <c r="D93" s="9"/>
      <c r="E93" s="25"/>
      <c r="F93" s="2"/>
    </row>
  </sheetData>
  <sheetProtection/>
  <mergeCells count="4">
    <mergeCell ref="A1:F1"/>
    <mergeCell ref="B3:F3"/>
    <mergeCell ref="B4:F4"/>
    <mergeCell ref="A8:E8"/>
  </mergeCells>
  <printOptions gridLines="1"/>
  <pageMargins left="0.7875" right="0.7875" top="0.7875" bottom="0.7798611111111111" header="0.5" footer="0.5"/>
  <pageSetup fitToHeight="0" horizontalDpi="300" verticalDpi="300" orientation="portrait" r:id="rId1"/>
  <headerFooter alignWithMargins="0">
    <oddHeader>&amp;C&amp;10&amp;A</oddHeader>
    <oddFooter>&amp;C&amp;10Pagina 6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rendiconto finanziario</dc:title>
  <dc:subject/>
  <dc:creator>-----</dc:creator>
  <cp:keywords/>
  <dc:description/>
  <cp:lastModifiedBy>Daniela</cp:lastModifiedBy>
  <cp:lastPrinted>2010-11-04T11:19:02Z</cp:lastPrinted>
  <dcterms:created xsi:type="dcterms:W3CDTF">1998-02-09T10:54:05Z</dcterms:created>
  <dcterms:modified xsi:type="dcterms:W3CDTF">2011-01-19T15:06:25Z</dcterms:modified>
  <cp:category/>
  <cp:version/>
  <cp:contentType/>
  <cp:contentStatus/>
  <cp:revision>1</cp:revision>
</cp:coreProperties>
</file>